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U7" i="1"/>
  <c r="S7"/>
  <c r="Q7"/>
  <c r="P7"/>
  <c r="N7"/>
  <c r="M7"/>
  <c r="C7"/>
  <c r="L9"/>
  <c r="F7" l="1"/>
  <c r="E7"/>
  <c r="D7"/>
  <c r="G7"/>
  <c r="K7" l="1"/>
  <c r="X7" s="1"/>
  <c r="J7"/>
  <c r="I7"/>
  <c r="H7"/>
</calcChain>
</file>

<file path=xl/sharedStrings.xml><?xml version="1.0" encoding="utf-8"?>
<sst xmlns="http://schemas.openxmlformats.org/spreadsheetml/2006/main" count="26" uniqueCount="26">
  <si>
    <t>№</t>
  </si>
  <si>
    <t>Наименование</t>
  </si>
  <si>
    <t>Сводная информация для портала   открытые бюджеты</t>
  </si>
  <si>
    <t>1 квартал 2021</t>
  </si>
  <si>
    <t>в месяц  МБ+РБ</t>
  </si>
  <si>
    <t>з/пл  за год</t>
  </si>
  <si>
    <t>налоги</t>
  </si>
  <si>
    <t>Коомунальные расходы</t>
  </si>
  <si>
    <t>приобретения</t>
  </si>
  <si>
    <t>тыс.тенге</t>
  </si>
  <si>
    <t>111  год</t>
  </si>
  <si>
    <t>з/пл                                  1 квартал</t>
  </si>
  <si>
    <t>отоплен за отопительый сезон</t>
  </si>
  <si>
    <t>в месяц отоп</t>
  </si>
  <si>
    <t>отопление                      1 кв</t>
  </si>
  <si>
    <t>эл/энергия год</t>
  </si>
  <si>
    <t>эл/энергия 1 кв</t>
  </si>
  <si>
    <t xml:space="preserve">эл.энергия 1 квартал </t>
  </si>
  <si>
    <t>услуги связи год</t>
  </si>
  <si>
    <t>услуги связи 1 кв</t>
  </si>
  <si>
    <t>вода канализ</t>
  </si>
  <si>
    <t>вода канализ    1 кварт</t>
  </si>
  <si>
    <t>учебники</t>
  </si>
  <si>
    <t xml:space="preserve">Общие затраты школ  за год </t>
  </si>
  <si>
    <t>Казахстанская основная школа</t>
  </si>
  <si>
    <t>тыс.т.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</si>
</sst>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4" fillId="0" borderId="0" applyBorder="0" applyProtection="0"/>
  </cellStyleXfs>
  <cellXfs count="56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165" fontId="5" fillId="2" borderId="9" xfId="1" applyFont="1" applyFill="1" applyBorder="1" applyAlignment="1">
      <alignment horizontal="center" vertical="center" wrapText="1"/>
    </xf>
    <xf numFmtId="165" fontId="6" fillId="2" borderId="10" xfId="1" applyFont="1" applyFill="1" applyBorder="1" applyAlignment="1">
      <alignment vertical="top" wrapText="1"/>
    </xf>
    <xf numFmtId="164" fontId="6" fillId="2" borderId="4" xfId="1" applyNumberFormat="1" applyFont="1" applyFill="1" applyBorder="1" applyAlignment="1">
      <alignment vertical="top" wrapText="1"/>
    </xf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8" fillId="0" borderId="0" xfId="0" applyFont="1"/>
    <xf numFmtId="164" fontId="8" fillId="0" borderId="0" xfId="0" applyNumberFormat="1" applyFont="1"/>
    <xf numFmtId="3" fontId="8" fillId="2" borderId="0" xfId="0" applyNumberFormat="1" applyFont="1" applyFill="1" applyAlignment="1">
      <alignment horizontal="center"/>
    </xf>
    <xf numFmtId="0" fontId="2" fillId="0" borderId="0" xfId="0" applyFont="1"/>
    <xf numFmtId="164" fontId="2" fillId="0" borderId="0" xfId="0" applyNumberFormat="1" applyFont="1"/>
    <xf numFmtId="3" fontId="2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82;&#1088;&#1099;&#1090;&#1099;&#1077;%20&#1073;&#1102;&#1076;&#1078;&#1077;&#1090;&#1099;/1%20&#1082;&#1074;%202021&#1075;&#1054;&#1090;&#1082;&#1088;&#1099;&#1090;&#1099;&#1077;%20%20&#1073;&#1102;&#1076;&#1078;&#1077;&#1090;&#1099;%20&#1047;&#1072;&#1090;&#1088;&#1072;&#1090;&#1099;%20&#1096;&#1082;&#1086;&#1083;%20&#1085;&#1072;%20110%20(&#1040;&#1074;&#1090;&#1086;&#1089;&#1086;&#1093;&#1088;&#1072;&#1085;&#1077;&#1085;&#1085;&#1099;&#1081;)%20&#8212;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6">
          <cell r="J6">
            <v>12873168.007379351</v>
          </cell>
        </row>
        <row r="47">
          <cell r="J47">
            <v>970772.16614128044</v>
          </cell>
        </row>
      </sheetData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 квартал "/>
      <sheetName val="2021 за год "/>
      <sheetName val="Дополнительное дошкольное образ"/>
      <sheetName val="Лист1"/>
    </sheetNames>
    <sheetDataSet>
      <sheetData sheetId="0"/>
      <sheetData sheetId="1">
        <row r="8">
          <cell r="L8">
            <v>7420</v>
          </cell>
        </row>
        <row r="50">
          <cell r="L50">
            <v>460</v>
          </cell>
          <cell r="M50">
            <v>34.200000000000003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topLeftCell="T6" workbookViewId="0">
      <selection activeCell="F13" sqref="F13"/>
    </sheetView>
  </sheetViews>
  <sheetFormatPr defaultRowHeight="14.4"/>
  <cols>
    <col min="1" max="1" width="4.5546875" customWidth="1"/>
    <col min="2" max="2" width="34.44140625" customWidth="1"/>
    <col min="3" max="3" width="15.6640625" style="38" customWidth="1"/>
    <col min="4" max="4" width="12.6640625" style="38" customWidth="1"/>
    <col min="5" max="5" width="10.5546875" style="38" customWidth="1"/>
    <col min="6" max="6" width="11.109375" style="38" customWidth="1"/>
    <col min="7" max="7" width="20.5546875" style="39" hidden="1" customWidth="1"/>
    <col min="8" max="8" width="13.6640625" style="39" hidden="1" customWidth="1"/>
    <col min="9" max="9" width="13.109375" style="39" hidden="1" customWidth="1"/>
    <col min="10" max="10" width="14.44140625" style="39" hidden="1" customWidth="1"/>
    <col min="11" max="11" width="14.109375" style="39" customWidth="1"/>
    <col min="12" max="13" width="15" style="39" hidden="1" customWidth="1"/>
    <col min="14" max="14" width="15" style="39" customWidth="1"/>
    <col min="15" max="15" width="12.109375" style="40" hidden="1" customWidth="1"/>
    <col min="16" max="16" width="12.109375" style="41" hidden="1" customWidth="1"/>
    <col min="17" max="17" width="12" style="40" customWidth="1"/>
    <col min="18" max="18" width="12.33203125" style="40" hidden="1" customWidth="1"/>
    <col min="19" max="19" width="12.33203125" style="41" customWidth="1"/>
    <col min="20" max="20" width="0.109375" style="40" customWidth="1"/>
    <col min="21" max="21" width="12.33203125" style="40" customWidth="1"/>
    <col min="22" max="22" width="14.33203125" style="40" customWidth="1"/>
    <col min="23" max="23" width="14.5546875" style="40" customWidth="1"/>
    <col min="24" max="24" width="17.88671875" style="5" customWidth="1"/>
    <col min="25" max="27" width="9.109375" style="6"/>
  </cols>
  <sheetData>
    <row r="1" spans="1:24" ht="15.6">
      <c r="A1" s="1"/>
      <c r="B1" s="51"/>
      <c r="C1" s="51"/>
      <c r="D1" s="51"/>
      <c r="E1" s="51"/>
      <c r="F1" s="51"/>
      <c r="G1" s="51"/>
      <c r="H1" s="51"/>
      <c r="I1" s="51"/>
      <c r="J1" s="51"/>
      <c r="K1" s="2"/>
      <c r="L1" s="3"/>
      <c r="M1" s="3"/>
      <c r="N1" s="3"/>
      <c r="O1" s="2"/>
      <c r="P1" s="4"/>
      <c r="Q1" s="2"/>
      <c r="R1" s="2"/>
      <c r="S1" s="4"/>
      <c r="T1" s="2"/>
      <c r="U1" s="2"/>
      <c r="V1" s="2"/>
      <c r="W1" s="2"/>
    </row>
    <row r="2" spans="1:24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7"/>
      <c r="V2" s="7"/>
      <c r="W2" s="7"/>
      <c r="X2" s="8"/>
    </row>
    <row r="3" spans="1:24">
      <c r="A3" s="11"/>
      <c r="B3" s="53" t="s">
        <v>2</v>
      </c>
      <c r="C3" s="53"/>
      <c r="D3" s="53"/>
      <c r="E3" s="53"/>
      <c r="F3" s="53"/>
      <c r="G3" s="53"/>
      <c r="H3" s="53"/>
      <c r="I3" s="53"/>
      <c r="J3" s="12"/>
      <c r="K3" s="12"/>
      <c r="L3" s="13"/>
      <c r="M3" s="13"/>
      <c r="N3" s="13"/>
      <c r="O3" s="13"/>
      <c r="P3" s="14"/>
      <c r="Q3" s="13"/>
      <c r="R3" s="13"/>
      <c r="S3" s="14"/>
      <c r="T3" s="13"/>
      <c r="U3" s="13"/>
      <c r="V3" s="13"/>
      <c r="W3" s="13"/>
      <c r="X3" s="15"/>
    </row>
    <row r="4" spans="1:24">
      <c r="A4" s="11"/>
      <c r="B4" s="16"/>
      <c r="C4" s="17"/>
      <c r="D4" s="17"/>
      <c r="E4" s="17" t="s">
        <v>3</v>
      </c>
      <c r="F4" s="17"/>
      <c r="G4" s="12"/>
      <c r="H4" s="12"/>
      <c r="I4" s="12"/>
      <c r="J4" s="12"/>
      <c r="K4" s="12"/>
      <c r="L4" s="13"/>
      <c r="M4" s="13"/>
      <c r="N4" s="13"/>
      <c r="O4" s="13"/>
      <c r="P4" s="14"/>
      <c r="Q4" s="13"/>
      <c r="R4" s="13"/>
      <c r="S4" s="14"/>
      <c r="T4" s="13"/>
      <c r="U4" s="13"/>
      <c r="V4" s="13"/>
      <c r="W4" s="13"/>
      <c r="X4" s="15"/>
    </row>
    <row r="5" spans="1:24" ht="30" customHeight="1">
      <c r="A5" s="9" t="s">
        <v>0</v>
      </c>
      <c r="B5" s="10" t="s">
        <v>1</v>
      </c>
      <c r="C5" s="20"/>
      <c r="D5" s="54" t="s">
        <v>4</v>
      </c>
      <c r="E5" s="54"/>
      <c r="F5" s="54"/>
      <c r="G5" s="21" t="s">
        <v>5</v>
      </c>
      <c r="H5" s="55" t="s">
        <v>6</v>
      </c>
      <c r="I5" s="55"/>
      <c r="J5" s="55"/>
      <c r="K5" s="22"/>
      <c r="L5" s="48" t="s">
        <v>7</v>
      </c>
      <c r="M5" s="48"/>
      <c r="N5" s="48"/>
      <c r="O5" s="48"/>
      <c r="P5" s="48"/>
      <c r="Q5" s="48"/>
      <c r="R5" s="48"/>
      <c r="S5" s="48"/>
      <c r="T5" s="48"/>
      <c r="U5" s="23"/>
      <c r="V5" s="23"/>
      <c r="W5" s="48" t="s">
        <v>8</v>
      </c>
      <c r="X5" s="24" t="s">
        <v>9</v>
      </c>
    </row>
    <row r="6" spans="1:24" ht="50.25" customHeight="1">
      <c r="A6" s="18"/>
      <c r="B6" s="19"/>
      <c r="C6" s="25">
        <v>111</v>
      </c>
      <c r="D6" s="25">
        <v>121</v>
      </c>
      <c r="E6" s="25">
        <v>122</v>
      </c>
      <c r="F6" s="25">
        <v>124</v>
      </c>
      <c r="G6" s="21" t="s">
        <v>10</v>
      </c>
      <c r="H6" s="22">
        <v>121</v>
      </c>
      <c r="I6" s="22">
        <v>122</v>
      </c>
      <c r="J6" s="22">
        <v>124</v>
      </c>
      <c r="K6" s="22" t="s">
        <v>11</v>
      </c>
      <c r="L6" s="22" t="s">
        <v>12</v>
      </c>
      <c r="M6" s="22" t="s">
        <v>13</v>
      </c>
      <c r="N6" s="22" t="s">
        <v>14</v>
      </c>
      <c r="O6" s="26" t="s">
        <v>15</v>
      </c>
      <c r="P6" s="26" t="s">
        <v>16</v>
      </c>
      <c r="Q6" s="27" t="s">
        <v>17</v>
      </c>
      <c r="R6" s="27" t="s">
        <v>18</v>
      </c>
      <c r="S6" s="28" t="s">
        <v>19</v>
      </c>
      <c r="T6" s="27" t="s">
        <v>20</v>
      </c>
      <c r="U6" s="27" t="s">
        <v>21</v>
      </c>
      <c r="V6" s="27" t="s">
        <v>22</v>
      </c>
      <c r="W6" s="48"/>
      <c r="X6" s="29" t="s">
        <v>23</v>
      </c>
    </row>
    <row r="7" spans="1:24" s="6" customFormat="1" ht="15.6">
      <c r="A7" s="35">
        <v>44</v>
      </c>
      <c r="B7" s="36" t="s">
        <v>24</v>
      </c>
      <c r="C7" s="37">
        <f>'[1]Свод '!$J$47/1000</f>
        <v>970.77216614128042</v>
      </c>
      <c r="D7" s="37">
        <f t="shared" ref="D7" si="0">(C7-C7*10%)*6%</f>
        <v>52.421696971629139</v>
      </c>
      <c r="E7" s="37">
        <f t="shared" ref="E7" si="1">(C7-C7*10%)*3.5%</f>
        <v>30.579323233450339</v>
      </c>
      <c r="F7" s="37">
        <f t="shared" ref="F7" si="2">C7*2%</f>
        <v>19.41544332282561</v>
      </c>
      <c r="G7" s="30">
        <f t="shared" ref="G7" si="3">C7*12</f>
        <v>11649.265993695364</v>
      </c>
      <c r="H7" s="30">
        <f t="shared" ref="H7" si="4">(G7-G7*10%)*6%</f>
        <v>629.06036365954958</v>
      </c>
      <c r="I7" s="30">
        <f t="shared" ref="I7" si="5">(G7-G7*10%)*3.5%</f>
        <v>366.95187880140401</v>
      </c>
      <c r="J7" s="30">
        <f t="shared" ref="J7" si="6">G7*2%</f>
        <v>232.98531987390729</v>
      </c>
      <c r="K7" s="30">
        <f t="shared" ref="K7" si="7">(C7+D7+E7+F7)*3</f>
        <v>3219.5658890075565</v>
      </c>
      <c r="L7" s="34">
        <v>842</v>
      </c>
      <c r="M7" s="30">
        <f t="shared" ref="M7" si="8">L7/7</f>
        <v>120.28571428571429</v>
      </c>
      <c r="N7" s="30">
        <f>'[2]2021 за год '!L50/7*3</f>
        <v>197.14285714285711</v>
      </c>
      <c r="O7" s="33">
        <v>34.200000000000003</v>
      </c>
      <c r="P7" s="32">
        <f t="shared" ref="P7" si="9">O7/12</f>
        <v>2.85</v>
      </c>
      <c r="Q7" s="31">
        <f>'[2]2021 за год '!M50/12*3</f>
        <v>8.5500000000000007</v>
      </c>
      <c r="R7" s="33">
        <v>155</v>
      </c>
      <c r="S7" s="32">
        <f t="shared" ref="S7" si="10">R7/12*3</f>
        <v>38.75</v>
      </c>
      <c r="T7" s="33">
        <v>30</v>
      </c>
      <c r="U7" s="33">
        <f t="shared" ref="U7" si="11">T7/12*3</f>
        <v>7.5</v>
      </c>
      <c r="V7" s="49"/>
      <c r="W7" s="50"/>
      <c r="X7" s="24">
        <f t="shared" ref="X7" si="12">K7+N7+P7+Q7+S7+U7</f>
        <v>3474.3587461504135</v>
      </c>
    </row>
    <row r="8" spans="1:24">
      <c r="L8" s="39">
        <v>408546</v>
      </c>
      <c r="O8" s="40">
        <v>38998</v>
      </c>
      <c r="R8" s="40">
        <v>45046</v>
      </c>
      <c r="T8" s="40">
        <v>4382</v>
      </c>
      <c r="X8" s="5" t="s">
        <v>25</v>
      </c>
    </row>
    <row r="9" spans="1:24">
      <c r="L9" s="39" t="e">
        <f>L8-#REF!</f>
        <v>#REF!</v>
      </c>
    </row>
    <row r="10" spans="1:24">
      <c r="R10" s="39"/>
    </row>
    <row r="11" spans="1:24" ht="15.6">
      <c r="B11" s="42"/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39"/>
      <c r="Q11" s="39"/>
    </row>
    <row r="12" spans="1:24"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</row>
    <row r="13" spans="1:24">
      <c r="O13" s="39"/>
      <c r="Q13" s="39"/>
    </row>
    <row r="14" spans="1:24">
      <c r="O14" s="39"/>
      <c r="Q14" s="39"/>
    </row>
    <row r="15" spans="1:24">
      <c r="O15" s="39"/>
      <c r="Q15" s="39"/>
    </row>
  </sheetData>
  <mergeCells count="8">
    <mergeCell ref="W5:W6"/>
    <mergeCell ref="V7:W7"/>
    <mergeCell ref="B1:J1"/>
    <mergeCell ref="B2:T2"/>
    <mergeCell ref="B3:I3"/>
    <mergeCell ref="D5:F5"/>
    <mergeCell ref="H5:J5"/>
    <mergeCell ref="L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2021-03-04T11:21:16Z</dcterms:modified>
</cp:coreProperties>
</file>